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0" documentId="13_ncr:1_{90A75B59-ADA6-47D6-8376-4706D92CF39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gresos y Egresos sept. 2024" sheetId="2" r:id="rId1"/>
  </sheets>
  <definedNames>
    <definedName name="_xlnm.Print_Area" localSheetId="0">'Ingresos y Egresos sept. 2024'!$A$1:$P$91</definedName>
    <definedName name="_xlnm.Print_Titles" localSheetId="0">'Ingresos y Egresos sept. 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2" l="1"/>
  <c r="L51" i="2"/>
  <c r="L35" i="2"/>
  <c r="L25" i="2"/>
  <c r="L15" i="2"/>
  <c r="L9" i="2"/>
  <c r="K20" i="2" l="1"/>
  <c r="I51" i="2"/>
  <c r="I35" i="2"/>
  <c r="I25" i="2"/>
  <c r="I15" i="2"/>
  <c r="I9" i="2"/>
  <c r="J51" i="2"/>
  <c r="J35" i="2"/>
  <c r="J25" i="2"/>
  <c r="J15" i="2"/>
  <c r="J9" i="2"/>
  <c r="G51" i="2" l="1"/>
  <c r="G44" i="2"/>
  <c r="G35" i="2"/>
  <c r="G25" i="2"/>
  <c r="G15" i="2"/>
  <c r="G9" i="2"/>
  <c r="F35" i="2" l="1"/>
  <c r="F25" i="2"/>
  <c r="F15" i="2"/>
  <c r="F9" i="2"/>
  <c r="C61" i="2"/>
  <c r="B61" i="2"/>
  <c r="C51" i="2"/>
  <c r="B51" i="2"/>
  <c r="C44" i="2"/>
  <c r="B44" i="2"/>
  <c r="C35" i="2"/>
  <c r="B35" i="2"/>
  <c r="B32" i="2"/>
  <c r="B25" i="2" s="1"/>
  <c r="C25" i="2"/>
  <c r="B20" i="2"/>
  <c r="B15" i="2" s="1"/>
  <c r="C15" i="2"/>
  <c r="C9" i="2"/>
  <c r="B9" i="2"/>
  <c r="D69" i="2" l="1"/>
  <c r="D66" i="2"/>
  <c r="D61" i="2"/>
  <c r="D51" i="2"/>
  <c r="D44" i="2"/>
  <c r="D35" i="2"/>
  <c r="D25" i="2"/>
  <c r="D15" i="2"/>
  <c r="D9" i="2"/>
  <c r="D75" i="2"/>
  <c r="D78" i="2"/>
  <c r="D81" i="2"/>
  <c r="D73" i="2" l="1"/>
  <c r="O51" i="2" l="1"/>
  <c r="N51" i="2"/>
  <c r="O35" i="2"/>
  <c r="N35" i="2"/>
  <c r="O25" i="2"/>
  <c r="N25" i="2"/>
  <c r="N15" i="2"/>
  <c r="O15" i="2"/>
  <c r="O9" i="2"/>
  <c r="N9" i="2"/>
  <c r="M61" i="2" l="1"/>
  <c r="M51" i="2"/>
  <c r="B66" i="2"/>
  <c r="C66" i="2"/>
  <c r="B69" i="2"/>
  <c r="C69" i="2"/>
  <c r="B75" i="2"/>
  <c r="C75" i="2"/>
  <c r="B78" i="2"/>
  <c r="C78" i="2"/>
  <c r="B81" i="2"/>
  <c r="C81" i="2"/>
  <c r="M25" i="2"/>
  <c r="M15" i="2"/>
  <c r="M9" i="2"/>
  <c r="B73" i="2" l="1"/>
  <c r="C73" i="2"/>
  <c r="K51" i="2" l="1"/>
  <c r="K35" i="2"/>
  <c r="K25" i="2"/>
  <c r="K15" i="2"/>
  <c r="K9" i="2"/>
  <c r="H51" i="2" l="1"/>
  <c r="H35" i="2"/>
  <c r="H25" i="2"/>
  <c r="H15" i="2"/>
  <c r="H9" i="2"/>
  <c r="G61" i="2" l="1"/>
  <c r="G66" i="2"/>
  <c r="G69" i="2"/>
  <c r="G75" i="2"/>
  <c r="G78" i="2"/>
  <c r="G81" i="2"/>
  <c r="G73" i="2" l="1"/>
  <c r="F61" i="2" l="1"/>
  <c r="F51" i="2"/>
  <c r="F44" i="2"/>
  <c r="F81" i="2"/>
  <c r="F78" i="2"/>
  <c r="F75" i="2"/>
  <c r="F83" i="2" s="1"/>
  <c r="F69" i="2"/>
  <c r="F66" i="2"/>
  <c r="F73" i="2" l="1"/>
  <c r="F84" i="2" s="1"/>
  <c r="B83" i="2" l="1"/>
  <c r="C83" i="2" l="1"/>
  <c r="C84" i="2" s="1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l="1"/>
  <c r="B84" i="2"/>
  <c r="P10" i="2"/>
  <c r="P11" i="2"/>
  <c r="P12" i="2"/>
  <c r="P13" i="2"/>
  <c r="P14" i="2"/>
  <c r="O81" i="2" l="1"/>
  <c r="O78" i="2"/>
  <c r="O75" i="2"/>
  <c r="O69" i="2"/>
  <c r="O66" i="2"/>
  <c r="O61" i="2"/>
  <c r="O83" i="2" l="1"/>
  <c r="O73" i="2"/>
  <c r="M81" i="2"/>
  <c r="M78" i="2"/>
  <c r="M75" i="2"/>
  <c r="M69" i="2"/>
  <c r="M66" i="2"/>
  <c r="M35" i="2"/>
  <c r="O84" i="2" l="1"/>
  <c r="M73" i="2"/>
  <c r="M83" i="2"/>
  <c r="L81" i="2"/>
  <c r="L78" i="2"/>
  <c r="L75" i="2"/>
  <c r="L69" i="2"/>
  <c r="L66" i="2"/>
  <c r="L73" i="2"/>
  <c r="L83" i="2" l="1"/>
  <c r="L84" i="2" s="1"/>
  <c r="M84" i="2"/>
  <c r="K81" i="2"/>
  <c r="K78" i="2"/>
  <c r="K75" i="2"/>
  <c r="K83" i="2" s="1"/>
  <c r="K69" i="2"/>
  <c r="K66" i="2"/>
  <c r="K61" i="2"/>
  <c r="K73" i="2" s="1"/>
  <c r="K84" i="2" s="1"/>
  <c r="J81" i="2" l="1"/>
  <c r="J78" i="2"/>
  <c r="J75" i="2"/>
  <c r="J69" i="2"/>
  <c r="J66" i="2"/>
  <c r="J61" i="2"/>
  <c r="J83" i="2" l="1"/>
  <c r="J73" i="2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3" i="2" l="1"/>
  <c r="D84" i="2" s="1"/>
  <c r="P26" i="2"/>
  <c r="N81" i="2"/>
  <c r="N78" i="2"/>
  <c r="N75" i="2"/>
  <c r="N69" i="2"/>
  <c r="N66" i="2"/>
  <c r="N61" i="2"/>
  <c r="N44" i="2"/>
  <c r="N83" i="2" l="1"/>
  <c r="N73" i="2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<sst xmlns="http://schemas.openxmlformats.org/spreadsheetml/2006/main" count="102" uniqueCount="102">
  <si>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Presidencia de la República</t>
  </si>
  <si>
    <t>Administradora de Subsidios Sociales</t>
  </si>
  <si>
    <t xml:space="preserve">Ejecución de Gastos y Aplicaciones Financieras </t>
  </si>
  <si>
    <t xml:space="preserve"> Período del 1 al 30 de Septiembre 2024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</si>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</sst>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164" fontId="7" fillId="0" borderId="0" xfId="3" applyFont="1" applyFill="1" applyBorder="1" applyAlignment="1"/>
    <xf numFmtId="164" fontId="0" fillId="0" borderId="0" xfId="1" applyFont="1" applyFill="1" applyBorder="1" applyAlignment="1"/>
    <xf numFmtId="164" fontId="2" fillId="0" borderId="0" xfId="0" applyNumberFormat="1" applyFont="1"/>
    <xf numFmtId="164" fontId="7" fillId="0" borderId="0" xfId="3" applyFont="1" applyFill="1" applyBorder="1"/>
    <xf numFmtId="164" fontId="0" fillId="0" borderId="0" xfId="0" applyNumberFormat="1"/>
    <xf numFmtId="164" fontId="7" fillId="0" borderId="0" xfId="2" applyFont="1" applyFill="1" applyBorder="1" applyAlignment="1"/>
    <xf numFmtId="164" fontId="0" fillId="0" borderId="0" xfId="1" applyFont="1" applyFill="1" applyAlignment="1"/>
    <xf numFmtId="164" fontId="12" fillId="2" borderId="2" xfId="0" applyNumberFormat="1" applyFont="1" applyFill="1" applyBorder="1"/>
    <xf numFmtId="164" fontId="2" fillId="0" borderId="1" xfId="0" applyNumberFormat="1" applyFont="1" applyBorder="1"/>
    <xf numFmtId="164" fontId="0" fillId="0" borderId="0" xfId="0" applyNumberFormat="1" applyAlignment="1">
      <alignment vertical="center" wrapText="1"/>
    </xf>
    <xf numFmtId="164" fontId="0" fillId="0" borderId="0" xfId="1" applyFont="1"/>
    <xf numFmtId="166" fontId="2" fillId="0" borderId="1" xfId="0" applyNumberFormat="1" applyFont="1" applyBorder="1"/>
    <xf numFmtId="164" fontId="0" fillId="0" borderId="0" xfId="0" applyNumberFormat="1" applyAlignment="1">
      <alignment vertical="center"/>
    </xf>
    <xf numFmtId="164" fontId="0" fillId="0" borderId="0" xfId="1" applyFont="1" applyBorder="1" applyAlignment="1"/>
    <xf numFmtId="164" fontId="0" fillId="0" borderId="0" xfId="1" applyFont="1" applyBorder="1" applyAlignment="1">
      <alignment horizontal="center"/>
    </xf>
    <xf numFmtId="164" fontId="0" fillId="0" borderId="0" xfId="1" applyFont="1" applyAlignment="1">
      <alignment vertical="center"/>
    </xf>
    <xf numFmtId="166" fontId="2" fillId="0" borderId="0" xfId="0" applyNumberFormat="1" applyFont="1"/>
    <xf numFmtId="166" fontId="0" fillId="0" borderId="0" xfId="0" applyNumberFormat="1" applyAlignment="1">
      <alignment vertical="center" wrapText="1"/>
    </xf>
    <xf numFmtId="165" fontId="2" fillId="0" borderId="1" xfId="0" applyNumberFormat="1" applyFont="1" applyBorder="1"/>
    <xf numFmtId="164" fontId="13" fillId="0" borderId="0" xfId="1" applyFont="1" applyFill="1" applyBorder="1"/>
    <xf numFmtId="164" fontId="13" fillId="0" borderId="0" xfId="0" applyNumberFormat="1" applyFont="1" applyAlignment="1">
      <alignment wrapText="1"/>
    </xf>
    <xf numFmtId="164" fontId="13" fillId="0" borderId="0" xfId="0" applyNumberFormat="1" applyFont="1"/>
    <xf numFmtId="164" fontId="14" fillId="0" borderId="0" xfId="1" applyFont="1" applyFill="1" applyBorder="1" applyAlignment="1"/>
    <xf numFmtId="43" fontId="13" fillId="0" borderId="0" xfId="0" applyNumberFormat="1" applyFont="1"/>
    <xf numFmtId="43" fontId="15" fillId="0" borderId="0" xfId="0" applyNumberFormat="1" applyFo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359051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tabSelected="1" topLeftCell="B1" zoomScaleNormal="100" zoomScaleSheetLayoutView="55" workbookViewId="0">
      <selection activeCell="P20" sqref="P20"/>
    </sheetView>
  </sheetViews>
  <sheetFormatPr defaultColWidth="11.42578125" defaultRowHeight="15"/>
  <cols>
    <col min="1" max="1" width="82.7109375" bestFit="1" customWidth="1"/>
    <col min="2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140625" bestFit="1" customWidth="1"/>
    <col min="18" max="18" width="12.7109375" bestFit="1" customWidth="1"/>
  </cols>
  <sheetData>
    <row r="1" spans="1:16" ht="28.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21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>
      <c r="A3" s="45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5.75">
      <c r="A5" s="40" t="s">
        <v>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7" spans="1:16" s="2" customFormat="1" ht="25.5">
      <c r="A7" s="3" t="s">
        <v>5</v>
      </c>
      <c r="B7" s="4" t="s">
        <v>6</v>
      </c>
      <c r="C7" s="5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7" t="s">
        <v>12</v>
      </c>
      <c r="I7" s="6" t="s">
        <v>13</v>
      </c>
      <c r="J7" s="7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7" t="s">
        <v>19</v>
      </c>
      <c r="P7" s="6" t="s">
        <v>20</v>
      </c>
    </row>
    <row r="8" spans="1:16">
      <c r="A8" s="8" t="s">
        <v>21</v>
      </c>
      <c r="B8" s="26"/>
      <c r="C8" s="26"/>
      <c r="D8" s="9"/>
      <c r="E8" s="9"/>
      <c r="F8" s="33"/>
      <c r="G8" s="9"/>
      <c r="H8" s="9"/>
      <c r="I8" s="9"/>
      <c r="J8" s="9"/>
      <c r="K8" s="9"/>
      <c r="L8" s="33"/>
      <c r="M8" s="9"/>
      <c r="N8" s="9"/>
      <c r="O8" s="9"/>
      <c r="P8" s="9"/>
    </row>
    <row r="9" spans="1:16">
      <c r="A9" s="10" t="s">
        <v>22</v>
      </c>
      <c r="B9" s="31">
        <f>SUM(B10:B14)</f>
        <v>391990175</v>
      </c>
      <c r="C9" s="17">
        <f>SUM(C10:C14)</f>
        <v>384316804</v>
      </c>
      <c r="D9" s="17">
        <f>SUM(D10:D14)</f>
        <v>24553423.48</v>
      </c>
      <c r="E9" s="17">
        <f>SUM(E10:E14)</f>
        <v>24624583.609999999</v>
      </c>
      <c r="F9" s="17">
        <f t="shared" ref="F9:G9" si="0">SUM(F10:F14)</f>
        <v>25002339.699999999</v>
      </c>
      <c r="G9" s="17">
        <f t="shared" si="0"/>
        <v>41734917.039999999</v>
      </c>
      <c r="H9" s="17">
        <f>SUM(H10:H14)</f>
        <v>25532285.77</v>
      </c>
      <c r="I9" s="17">
        <f>SUM(I10:I14)</f>
        <v>25064096.899999999</v>
      </c>
      <c r="J9" s="17">
        <f>SUM(J10:J14)</f>
        <v>25791306.079999998</v>
      </c>
      <c r="K9" s="17">
        <f t="shared" ref="K9" si="1">SUM(K10:K14)</f>
        <v>25309229.93</v>
      </c>
      <c r="L9" s="17">
        <f>SUM(L10:L14)</f>
        <v>24487716.84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40" si="2">SUM(D9:O9)</f>
        <v>242099899.35000005</v>
      </c>
    </row>
    <row r="10" spans="1:16">
      <c r="A10" s="11" t="s">
        <v>23</v>
      </c>
      <c r="B10" s="32">
        <v>315265638</v>
      </c>
      <c r="C10" s="27">
        <v>292431268</v>
      </c>
      <c r="D10" s="16">
        <v>20058900</v>
      </c>
      <c r="E10" s="15">
        <v>20141166.82</v>
      </c>
      <c r="F10" s="15">
        <v>20495789.800000001</v>
      </c>
      <c r="G10" s="15">
        <v>20424399.989999998</v>
      </c>
      <c r="H10" s="34">
        <v>20544331.66</v>
      </c>
      <c r="I10" s="36">
        <v>20509500</v>
      </c>
      <c r="J10" s="37">
        <v>21151604.780000001</v>
      </c>
      <c r="K10" s="18">
        <v>20752968.629999999</v>
      </c>
      <c r="L10" s="38">
        <v>20021783.34</v>
      </c>
      <c r="M10" s="18">
        <v>0</v>
      </c>
      <c r="N10" s="18">
        <v>0</v>
      </c>
      <c r="O10" s="18">
        <v>0</v>
      </c>
      <c r="P10" s="19">
        <f t="shared" si="2"/>
        <v>184100445.02000001</v>
      </c>
    </row>
    <row r="11" spans="1:16">
      <c r="A11" s="11" t="s">
        <v>24</v>
      </c>
      <c r="B11" s="32">
        <v>46307706</v>
      </c>
      <c r="C11" s="27">
        <v>53247706</v>
      </c>
      <c r="D11" s="28">
        <v>1451000</v>
      </c>
      <c r="E11" s="15">
        <v>1451000</v>
      </c>
      <c r="F11" s="15">
        <v>1451000</v>
      </c>
      <c r="G11" s="15">
        <v>18209876.93</v>
      </c>
      <c r="H11" s="35">
        <v>1869166.67</v>
      </c>
      <c r="I11" s="36">
        <v>1441000</v>
      </c>
      <c r="J11" s="36">
        <v>1463555.56</v>
      </c>
      <c r="K11" s="18">
        <v>1451000</v>
      </c>
      <c r="L11" s="39">
        <v>1426000</v>
      </c>
      <c r="M11" s="18">
        <v>0</v>
      </c>
      <c r="N11" s="18">
        <v>0</v>
      </c>
      <c r="O11" s="18">
        <v>0</v>
      </c>
      <c r="P11" s="19">
        <f t="shared" si="2"/>
        <v>30213599.16</v>
      </c>
    </row>
    <row r="12" spans="1:16">
      <c r="A12" s="11" t="s">
        <v>25</v>
      </c>
      <c r="B12" s="32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18">
        <v>0</v>
      </c>
      <c r="I12" s="27">
        <v>0</v>
      </c>
      <c r="J12" s="27">
        <v>0</v>
      </c>
      <c r="K12" s="18">
        <v>0</v>
      </c>
      <c r="L12" s="27">
        <v>0</v>
      </c>
      <c r="M12" s="18">
        <v>0</v>
      </c>
      <c r="N12" s="18">
        <v>0</v>
      </c>
      <c r="O12" s="18">
        <v>0</v>
      </c>
      <c r="P12" s="19">
        <f t="shared" si="2"/>
        <v>0</v>
      </c>
    </row>
    <row r="13" spans="1:16">
      <c r="A13" s="11" t="s">
        <v>26</v>
      </c>
      <c r="B13" s="32">
        <v>0</v>
      </c>
      <c r="C13" s="27">
        <v>0</v>
      </c>
      <c r="D13" s="27">
        <v>0</v>
      </c>
      <c r="E13" s="18">
        <v>0</v>
      </c>
      <c r="F13" s="27">
        <v>0</v>
      </c>
      <c r="G13" s="27">
        <v>0</v>
      </c>
      <c r="H13" s="18">
        <v>0</v>
      </c>
      <c r="I13" s="27">
        <v>0</v>
      </c>
      <c r="J13" s="27">
        <v>0</v>
      </c>
      <c r="K13" s="18">
        <v>0</v>
      </c>
      <c r="L13" s="27">
        <v>0</v>
      </c>
      <c r="M13" s="18">
        <v>0</v>
      </c>
      <c r="N13" s="18">
        <v>0</v>
      </c>
      <c r="O13" s="18">
        <v>0</v>
      </c>
      <c r="P13" s="19">
        <f t="shared" si="2"/>
        <v>0</v>
      </c>
    </row>
    <row r="14" spans="1:16">
      <c r="A14" s="11" t="s">
        <v>27</v>
      </c>
      <c r="B14" s="32">
        <v>30416831</v>
      </c>
      <c r="C14" s="27">
        <v>38637830</v>
      </c>
      <c r="D14" s="29">
        <v>3043523.4800000004</v>
      </c>
      <c r="E14" s="15">
        <v>3032416.79</v>
      </c>
      <c r="F14" s="15">
        <v>3055549.9</v>
      </c>
      <c r="G14" s="15">
        <v>3100640.12</v>
      </c>
      <c r="H14" s="35">
        <v>3118787.44</v>
      </c>
      <c r="I14" s="36">
        <v>3113596.9</v>
      </c>
      <c r="J14" s="36">
        <v>3176145.7399999998</v>
      </c>
      <c r="K14" s="18">
        <v>3105261.3</v>
      </c>
      <c r="L14" s="38">
        <v>3039933.5000000005</v>
      </c>
      <c r="M14" s="18">
        <v>0</v>
      </c>
      <c r="N14" s="18">
        <v>0</v>
      </c>
      <c r="O14" s="18">
        <v>0</v>
      </c>
      <c r="P14" s="19">
        <f t="shared" si="2"/>
        <v>27785855.169999998</v>
      </c>
    </row>
    <row r="15" spans="1:16">
      <c r="A15" s="10" t="s">
        <v>28</v>
      </c>
      <c r="B15" s="31">
        <f>SUM(B16:B24)</f>
        <v>116465222</v>
      </c>
      <c r="C15" s="17">
        <f>SUM(C16:C24)</f>
        <v>124082093</v>
      </c>
      <c r="D15" s="17">
        <f>SUM(D16:D24)</f>
        <v>3102249.8136200001</v>
      </c>
      <c r="E15" s="17">
        <f>SUM(E16:E24)</f>
        <v>4174455.07</v>
      </c>
      <c r="F15" s="17">
        <f t="shared" ref="F15:G15" si="3">SUM(F16:F24)</f>
        <v>4670947.53</v>
      </c>
      <c r="G15" s="17">
        <f t="shared" si="3"/>
        <v>4384412.43</v>
      </c>
      <c r="H15" s="17">
        <f>SUM(H16:H24)</f>
        <v>9559544.7599999998</v>
      </c>
      <c r="I15" s="17">
        <f t="shared" ref="I15" si="4">SUM(I16:I24)</f>
        <v>25252597.286311999</v>
      </c>
      <c r="J15" s="17">
        <f t="shared" ref="J15" si="5">SUM(J16:J24)</f>
        <v>6569017.3605999993</v>
      </c>
      <c r="K15" s="17">
        <f>SUM(K16:K24)</f>
        <v>15702970.109999999</v>
      </c>
      <c r="L15" s="17">
        <f>SUM(L16:L24)</f>
        <v>10464344.489999998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2"/>
        <v>83880538.850531995</v>
      </c>
    </row>
    <row r="16" spans="1:16">
      <c r="A16" s="11" t="s">
        <v>29</v>
      </c>
      <c r="B16" s="32">
        <v>39524734</v>
      </c>
      <c r="C16" s="27">
        <v>39549734</v>
      </c>
      <c r="D16" s="29">
        <v>1874676.2236200001</v>
      </c>
      <c r="E16" s="15">
        <v>2690435.38</v>
      </c>
      <c r="F16" s="15">
        <v>1105089.1200000001</v>
      </c>
      <c r="G16" s="15">
        <v>1439610.17</v>
      </c>
      <c r="H16" s="35">
        <v>5950269.3799999999</v>
      </c>
      <c r="I16" s="36">
        <v>9234064.2963119987</v>
      </c>
      <c r="J16" s="36">
        <v>3219179.5306000002</v>
      </c>
      <c r="K16" s="18">
        <v>2947115.71</v>
      </c>
      <c r="L16" s="38">
        <v>5151074.3900000006</v>
      </c>
      <c r="M16" s="18">
        <v>0</v>
      </c>
      <c r="N16" s="18">
        <v>0</v>
      </c>
      <c r="O16" s="18">
        <v>0</v>
      </c>
      <c r="P16" s="19">
        <f t="shared" si="2"/>
        <v>33611514.200532004</v>
      </c>
    </row>
    <row r="17" spans="1:16">
      <c r="A17" s="11" t="s">
        <v>30</v>
      </c>
      <c r="B17" s="32">
        <v>12000000</v>
      </c>
      <c r="C17" s="27">
        <v>7000000</v>
      </c>
      <c r="D17" s="27">
        <v>0</v>
      </c>
      <c r="E17" s="18">
        <v>0</v>
      </c>
      <c r="F17" s="27">
        <v>132603.98000000001</v>
      </c>
      <c r="G17" s="27">
        <v>50393.599999999999</v>
      </c>
      <c r="H17" s="18">
        <v>0</v>
      </c>
      <c r="I17" s="36">
        <v>494904.74</v>
      </c>
      <c r="J17" s="36">
        <v>164336.59</v>
      </c>
      <c r="K17" s="18">
        <v>0</v>
      </c>
      <c r="L17" s="38">
        <v>153801.20000000001</v>
      </c>
      <c r="M17" s="18">
        <v>0</v>
      </c>
      <c r="N17" s="18">
        <v>0</v>
      </c>
      <c r="O17" s="18">
        <v>0</v>
      </c>
      <c r="P17" s="19">
        <f t="shared" si="2"/>
        <v>996040.1100000001</v>
      </c>
    </row>
    <row r="18" spans="1:16">
      <c r="A18" s="11" t="s">
        <v>31</v>
      </c>
      <c r="B18" s="32">
        <v>6500000</v>
      </c>
      <c r="C18" s="27">
        <v>6500000</v>
      </c>
      <c r="D18" s="27">
        <v>0</v>
      </c>
      <c r="E18" s="18">
        <v>0</v>
      </c>
      <c r="F18" s="27">
        <v>0</v>
      </c>
      <c r="G18" s="27">
        <v>0</v>
      </c>
      <c r="H18" s="18">
        <v>0</v>
      </c>
      <c r="I18" s="27">
        <v>0</v>
      </c>
      <c r="J18" s="27">
        <v>0</v>
      </c>
      <c r="K18" s="18">
        <v>0</v>
      </c>
      <c r="L18" s="27">
        <v>0</v>
      </c>
      <c r="M18" s="18">
        <v>0</v>
      </c>
      <c r="N18" s="18">
        <v>0</v>
      </c>
      <c r="O18" s="18">
        <v>0</v>
      </c>
      <c r="P18" s="19">
        <f t="shared" si="2"/>
        <v>0</v>
      </c>
    </row>
    <row r="19" spans="1:16">
      <c r="A19" s="11" t="s">
        <v>32</v>
      </c>
      <c r="B19" s="32">
        <v>2192000</v>
      </c>
      <c r="C19" s="27">
        <v>1792000</v>
      </c>
      <c r="D19" s="29">
        <v>21978</v>
      </c>
      <c r="E19" s="27">
        <v>24502</v>
      </c>
      <c r="F19" s="27">
        <v>21646</v>
      </c>
      <c r="G19" s="27">
        <v>37423</v>
      </c>
      <c r="H19" s="35">
        <v>18607</v>
      </c>
      <c r="I19" s="36">
        <v>32264</v>
      </c>
      <c r="J19" s="36">
        <v>14418</v>
      </c>
      <c r="K19" s="18">
        <v>56589</v>
      </c>
      <c r="L19" s="38">
        <v>40341</v>
      </c>
      <c r="M19" s="18">
        <v>0</v>
      </c>
      <c r="N19" s="18">
        <v>0</v>
      </c>
      <c r="O19" s="18">
        <v>0</v>
      </c>
      <c r="P19" s="19">
        <f t="shared" si="2"/>
        <v>267768</v>
      </c>
    </row>
    <row r="20" spans="1:16">
      <c r="A20" s="11" t="s">
        <v>33</v>
      </c>
      <c r="B20" s="32">
        <f>8500000+19783719</f>
        <v>28283719</v>
      </c>
      <c r="C20" s="27">
        <v>27683719</v>
      </c>
      <c r="D20" s="29">
        <v>984524.34</v>
      </c>
      <c r="E20" s="15">
        <v>1065148.3400000001</v>
      </c>
      <c r="F20" s="15">
        <v>1352355.28</v>
      </c>
      <c r="G20" s="15">
        <v>1854692.55</v>
      </c>
      <c r="H20" s="35">
        <v>1766062.03</v>
      </c>
      <c r="I20" s="37">
        <v>7377951.3100000005</v>
      </c>
      <c r="J20" s="36">
        <v>1681534.25</v>
      </c>
      <c r="K20" s="18">
        <f>4626406.9-764999.99</f>
        <v>3861406.91</v>
      </c>
      <c r="L20" s="38">
        <v>2731515.82</v>
      </c>
      <c r="M20" s="18">
        <v>0</v>
      </c>
      <c r="N20" s="18">
        <v>0</v>
      </c>
      <c r="O20" s="18">
        <v>0</v>
      </c>
      <c r="P20" s="19">
        <f t="shared" si="2"/>
        <v>22675190.830000002</v>
      </c>
    </row>
    <row r="21" spans="1:16">
      <c r="A21" s="11" t="s">
        <v>34</v>
      </c>
      <c r="B21" s="32">
        <v>6000000</v>
      </c>
      <c r="C21" s="27">
        <v>7500000</v>
      </c>
      <c r="D21" s="29">
        <v>216941.25</v>
      </c>
      <c r="E21" s="18">
        <v>0</v>
      </c>
      <c r="F21" s="27">
        <v>460062.81</v>
      </c>
      <c r="G21" s="27">
        <v>234677.76000000001</v>
      </c>
      <c r="H21" s="35">
        <v>262839.06</v>
      </c>
      <c r="I21" s="36">
        <v>3029614.2199999997</v>
      </c>
      <c r="J21" s="36">
        <v>266033.14</v>
      </c>
      <c r="K21" s="18">
        <v>266033.14</v>
      </c>
      <c r="L21" s="38">
        <v>266033.14</v>
      </c>
      <c r="M21" s="18">
        <v>0</v>
      </c>
      <c r="N21" s="18">
        <v>0</v>
      </c>
      <c r="O21" s="18">
        <v>0</v>
      </c>
      <c r="P21" s="19">
        <f t="shared" si="2"/>
        <v>5002234.5199999986</v>
      </c>
    </row>
    <row r="22" spans="1:16">
      <c r="A22" s="11" t="s">
        <v>35</v>
      </c>
      <c r="B22" s="32">
        <v>9264769</v>
      </c>
      <c r="C22" s="27">
        <v>18414140</v>
      </c>
      <c r="D22" s="29">
        <v>4130</v>
      </c>
      <c r="E22" s="27">
        <v>4130</v>
      </c>
      <c r="F22" s="27">
        <v>249788.24</v>
      </c>
      <c r="G22" s="27">
        <v>35615.57</v>
      </c>
      <c r="H22" s="35">
        <v>789223.33</v>
      </c>
      <c r="I22" s="36">
        <v>3618618.83</v>
      </c>
      <c r="J22" s="36">
        <v>69310.55</v>
      </c>
      <c r="K22" s="18">
        <v>2146729.5</v>
      </c>
      <c r="L22" s="38">
        <v>888269.65999999992</v>
      </c>
      <c r="M22" s="18">
        <v>0</v>
      </c>
      <c r="N22" s="18">
        <v>0</v>
      </c>
      <c r="O22" s="18">
        <v>0</v>
      </c>
      <c r="P22" s="19">
        <f t="shared" si="2"/>
        <v>7805815.6799999997</v>
      </c>
    </row>
    <row r="23" spans="1:16">
      <c r="A23" s="11" t="s">
        <v>36</v>
      </c>
      <c r="B23" s="32">
        <v>9500000</v>
      </c>
      <c r="C23" s="27">
        <v>9442500</v>
      </c>
      <c r="D23" s="27">
        <v>0</v>
      </c>
      <c r="E23" s="27">
        <v>198000</v>
      </c>
      <c r="F23" s="27">
        <v>983341.2</v>
      </c>
      <c r="G23" s="27">
        <v>408825.85</v>
      </c>
      <c r="H23" s="35">
        <v>367870</v>
      </c>
      <c r="I23" s="36">
        <v>982531.04</v>
      </c>
      <c r="J23" s="36">
        <v>562570.66</v>
      </c>
      <c r="K23" s="18">
        <v>5734311.9100000001</v>
      </c>
      <c r="L23" s="38">
        <v>804069.7</v>
      </c>
      <c r="M23" s="18">
        <v>0</v>
      </c>
      <c r="N23" s="18">
        <v>0</v>
      </c>
      <c r="O23" s="18">
        <v>0</v>
      </c>
      <c r="P23" s="19">
        <f t="shared" si="2"/>
        <v>10041520.359999999</v>
      </c>
    </row>
    <row r="24" spans="1:16">
      <c r="A24" s="11" t="s">
        <v>37</v>
      </c>
      <c r="B24" s="32">
        <v>3200000</v>
      </c>
      <c r="C24" s="27">
        <v>6200000</v>
      </c>
      <c r="D24" s="29">
        <v>0</v>
      </c>
      <c r="E24" s="27">
        <v>192239.35</v>
      </c>
      <c r="F24" s="27">
        <v>366060.9</v>
      </c>
      <c r="G24" s="27">
        <v>323173.93</v>
      </c>
      <c r="H24" s="36">
        <v>404673.96</v>
      </c>
      <c r="I24" s="36">
        <v>482648.85</v>
      </c>
      <c r="J24" s="36">
        <v>591634.64</v>
      </c>
      <c r="K24" s="18">
        <v>690783.94</v>
      </c>
      <c r="L24" s="38">
        <v>429239.58</v>
      </c>
      <c r="M24" s="18">
        <v>0</v>
      </c>
      <c r="N24" s="18">
        <v>0</v>
      </c>
      <c r="O24" s="18">
        <v>0</v>
      </c>
      <c r="P24" s="19">
        <f t="shared" si="2"/>
        <v>3480455.15</v>
      </c>
    </row>
    <row r="25" spans="1:16">
      <c r="A25" s="10" t="s">
        <v>38</v>
      </c>
      <c r="B25" s="31">
        <f>SUM(B26:B34)</f>
        <v>20000000</v>
      </c>
      <c r="C25" s="17">
        <f>SUM(C26:C34)</f>
        <v>21217500</v>
      </c>
      <c r="D25" s="17">
        <f>SUM(D26:D34)</f>
        <v>0</v>
      </c>
      <c r="E25" s="17">
        <f>SUM(E26:E34)</f>
        <v>711399.7</v>
      </c>
      <c r="F25" s="17">
        <f t="shared" ref="F25" si="6">SUM(F26:F34)</f>
        <v>606140.89</v>
      </c>
      <c r="G25" s="17">
        <f t="shared" ref="G25" si="7">SUM(G26:G34)</f>
        <v>723165.07</v>
      </c>
      <c r="H25" s="17">
        <f>SUM(H26:H34)</f>
        <v>398198.34</v>
      </c>
      <c r="I25" s="17">
        <f>SUM(I26:I34)</f>
        <v>4345168.82</v>
      </c>
      <c r="J25" s="17">
        <f>SUM(J26:J34)</f>
        <v>429045</v>
      </c>
      <c r="K25" s="17">
        <f t="shared" ref="K25" si="8">SUM(K26:K34)</f>
        <v>2506793.87</v>
      </c>
      <c r="L25" s="17">
        <f>SUM(L26:L34)</f>
        <v>1762864.31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2"/>
        <v>11482776.000000002</v>
      </c>
    </row>
    <row r="26" spans="1:16">
      <c r="A26" s="11" t="s">
        <v>39</v>
      </c>
      <c r="B26" s="32">
        <v>2200000</v>
      </c>
      <c r="C26" s="27">
        <v>2200000</v>
      </c>
      <c r="D26" s="24">
        <v>0</v>
      </c>
      <c r="E26" s="24">
        <v>81700.52</v>
      </c>
      <c r="F26" s="27">
        <v>287481.89</v>
      </c>
      <c r="G26" s="27">
        <v>141365.94</v>
      </c>
      <c r="H26" s="35">
        <v>104655.12</v>
      </c>
      <c r="I26" s="36">
        <v>131952.5</v>
      </c>
      <c r="J26" s="36">
        <v>11935</v>
      </c>
      <c r="K26" s="24">
        <v>296160.42</v>
      </c>
      <c r="L26" s="36">
        <v>20844</v>
      </c>
      <c r="M26" s="24">
        <v>0</v>
      </c>
      <c r="N26" s="24">
        <v>0</v>
      </c>
      <c r="O26" s="24">
        <v>0</v>
      </c>
      <c r="P26" s="19">
        <f t="shared" si="2"/>
        <v>1076095.3899999999</v>
      </c>
    </row>
    <row r="27" spans="1:16">
      <c r="A27" s="11" t="s">
        <v>40</v>
      </c>
      <c r="B27" s="32">
        <v>1400000</v>
      </c>
      <c r="C27" s="27">
        <v>1402500</v>
      </c>
      <c r="D27" s="24">
        <v>0</v>
      </c>
      <c r="E27" s="24">
        <v>0</v>
      </c>
      <c r="F27" s="27">
        <v>1231.92</v>
      </c>
      <c r="G27" s="27">
        <v>0</v>
      </c>
      <c r="H27" s="24">
        <v>0</v>
      </c>
      <c r="I27" s="27">
        <v>0</v>
      </c>
      <c r="J27" s="27">
        <v>0</v>
      </c>
      <c r="K27" s="24">
        <v>0</v>
      </c>
      <c r="L27" s="27">
        <v>0</v>
      </c>
      <c r="M27" s="24">
        <v>0</v>
      </c>
      <c r="N27" s="24">
        <v>0</v>
      </c>
      <c r="O27" s="24">
        <v>0</v>
      </c>
      <c r="P27" s="19">
        <f t="shared" si="2"/>
        <v>1231.92</v>
      </c>
    </row>
    <row r="28" spans="1:16" ht="15.75" customHeight="1">
      <c r="A28" s="11" t="s">
        <v>41</v>
      </c>
      <c r="B28" s="32">
        <v>2200000</v>
      </c>
      <c r="C28" s="27">
        <v>2200000</v>
      </c>
      <c r="D28" s="24">
        <v>0</v>
      </c>
      <c r="E28" s="24">
        <v>0</v>
      </c>
      <c r="F28" s="27">
        <v>137481.79999999999</v>
      </c>
      <c r="G28" s="27">
        <v>0</v>
      </c>
      <c r="H28" s="24">
        <v>0</v>
      </c>
      <c r="I28" s="36">
        <v>35558.949999999997</v>
      </c>
      <c r="J28" s="27">
        <v>0</v>
      </c>
      <c r="K28" s="24">
        <v>191719</v>
      </c>
      <c r="L28" s="38">
        <v>19470</v>
      </c>
      <c r="M28" s="24">
        <v>0</v>
      </c>
      <c r="N28" s="24">
        <v>0</v>
      </c>
      <c r="O28" s="24">
        <v>0</v>
      </c>
      <c r="P28" s="19">
        <f t="shared" si="2"/>
        <v>384229.75</v>
      </c>
    </row>
    <row r="29" spans="1:16">
      <c r="A29" s="11" t="s">
        <v>42</v>
      </c>
      <c r="B29" s="32">
        <v>50000</v>
      </c>
      <c r="C29" s="27">
        <v>50000</v>
      </c>
      <c r="D29" s="24">
        <v>0</v>
      </c>
      <c r="E29" s="24">
        <v>0</v>
      </c>
      <c r="F29" s="27">
        <v>0</v>
      </c>
      <c r="G29" s="27">
        <v>0</v>
      </c>
      <c r="H29" s="24">
        <v>0</v>
      </c>
      <c r="I29" s="36">
        <v>6747.5</v>
      </c>
      <c r="J29" s="27">
        <v>0</v>
      </c>
      <c r="K29" s="24">
        <v>20242.5</v>
      </c>
      <c r="L29" s="27">
        <v>0</v>
      </c>
      <c r="M29" s="24">
        <v>0</v>
      </c>
      <c r="N29" s="24">
        <v>0</v>
      </c>
      <c r="O29" s="24">
        <v>0</v>
      </c>
      <c r="P29" s="19">
        <f t="shared" si="2"/>
        <v>26990</v>
      </c>
    </row>
    <row r="30" spans="1:16">
      <c r="A30" s="11" t="s">
        <v>43</v>
      </c>
      <c r="B30" s="32">
        <v>700000</v>
      </c>
      <c r="C30" s="27">
        <v>700000</v>
      </c>
      <c r="D30" s="24">
        <v>0</v>
      </c>
      <c r="E30" s="24">
        <v>0</v>
      </c>
      <c r="F30" s="27">
        <v>0</v>
      </c>
      <c r="G30" s="27">
        <v>0</v>
      </c>
      <c r="H30" s="35">
        <v>226000.02</v>
      </c>
      <c r="I30" s="27">
        <v>0</v>
      </c>
      <c r="J30" s="27">
        <v>0</v>
      </c>
      <c r="K30" s="24">
        <v>213400.01</v>
      </c>
      <c r="L30" s="27">
        <v>0</v>
      </c>
      <c r="M30" s="24">
        <v>0</v>
      </c>
      <c r="N30" s="24">
        <v>0</v>
      </c>
      <c r="O30" s="24">
        <v>0</v>
      </c>
      <c r="P30" s="19">
        <f t="shared" si="2"/>
        <v>439400.03</v>
      </c>
    </row>
    <row r="31" spans="1:16">
      <c r="A31" s="11" t="s">
        <v>44</v>
      </c>
      <c r="B31" s="32">
        <v>0</v>
      </c>
      <c r="C31" s="27">
        <v>60000</v>
      </c>
      <c r="D31" s="24">
        <v>0</v>
      </c>
      <c r="E31" s="24">
        <v>0</v>
      </c>
      <c r="F31" s="27">
        <v>56640</v>
      </c>
      <c r="G31" s="27">
        <v>0</v>
      </c>
      <c r="H31" s="24">
        <v>0</v>
      </c>
      <c r="I31" s="27">
        <v>0</v>
      </c>
      <c r="J31" s="27">
        <v>0</v>
      </c>
      <c r="K31" s="24">
        <v>0</v>
      </c>
      <c r="L31" s="27">
        <v>0</v>
      </c>
      <c r="M31" s="24">
        <v>0</v>
      </c>
      <c r="N31" s="24">
        <v>0</v>
      </c>
      <c r="O31" s="24">
        <v>0</v>
      </c>
      <c r="P31" s="19">
        <f t="shared" si="2"/>
        <v>56640</v>
      </c>
    </row>
    <row r="32" spans="1:16">
      <c r="A32" s="11" t="s">
        <v>45</v>
      </c>
      <c r="B32" s="32">
        <f>2300000+6000000</f>
        <v>8300000</v>
      </c>
      <c r="C32" s="27">
        <v>8485000</v>
      </c>
      <c r="D32" s="24">
        <v>0</v>
      </c>
      <c r="E32" s="24">
        <v>440710</v>
      </c>
      <c r="F32" s="27">
        <v>0</v>
      </c>
      <c r="G32" s="27">
        <v>400000</v>
      </c>
      <c r="H32" s="24">
        <v>0</v>
      </c>
      <c r="I32" s="36">
        <v>803247.5</v>
      </c>
      <c r="J32" s="36">
        <v>400000</v>
      </c>
      <c r="K32" s="24">
        <v>443178.56</v>
      </c>
      <c r="L32" s="38">
        <v>807989.54</v>
      </c>
      <c r="M32" s="24">
        <v>0</v>
      </c>
      <c r="N32" s="24">
        <v>0</v>
      </c>
      <c r="O32" s="24">
        <v>0</v>
      </c>
      <c r="P32" s="19">
        <f t="shared" si="2"/>
        <v>3295125.6</v>
      </c>
    </row>
    <row r="33" spans="1:16">
      <c r="A33" s="11" t="s">
        <v>46</v>
      </c>
      <c r="B33" s="32">
        <v>0</v>
      </c>
      <c r="C33" s="27">
        <v>0</v>
      </c>
      <c r="D33" s="24">
        <v>0</v>
      </c>
      <c r="E33" s="24">
        <v>0</v>
      </c>
      <c r="F33" s="27">
        <v>0</v>
      </c>
      <c r="G33" s="27">
        <v>0</v>
      </c>
      <c r="H33" s="24">
        <v>0</v>
      </c>
      <c r="I33" s="27">
        <v>0</v>
      </c>
      <c r="J33" s="27">
        <v>0</v>
      </c>
      <c r="K33" s="24">
        <v>0</v>
      </c>
      <c r="L33" s="27">
        <v>0</v>
      </c>
      <c r="M33" s="24">
        <v>0</v>
      </c>
      <c r="N33" s="24">
        <v>0</v>
      </c>
      <c r="O33" s="24">
        <v>0</v>
      </c>
      <c r="P33" s="19">
        <f t="shared" si="2"/>
        <v>0</v>
      </c>
    </row>
    <row r="34" spans="1:16">
      <c r="A34" s="11" t="s">
        <v>47</v>
      </c>
      <c r="B34" s="32">
        <v>5150000</v>
      </c>
      <c r="C34" s="27">
        <v>6120000</v>
      </c>
      <c r="D34" s="24">
        <v>0</v>
      </c>
      <c r="E34" s="24">
        <v>188989.18</v>
      </c>
      <c r="F34" s="27">
        <v>123305.28</v>
      </c>
      <c r="G34" s="27">
        <v>181799.13</v>
      </c>
      <c r="H34" s="35">
        <v>67543.199999999997</v>
      </c>
      <c r="I34" s="36">
        <v>3367662.3700000006</v>
      </c>
      <c r="J34" s="36">
        <v>17110</v>
      </c>
      <c r="K34" s="24">
        <v>1342093.3799999999</v>
      </c>
      <c r="L34" s="38">
        <v>914560.7699999999</v>
      </c>
      <c r="M34" s="24">
        <v>0</v>
      </c>
      <c r="N34" s="24">
        <v>0</v>
      </c>
      <c r="O34" s="24">
        <v>0</v>
      </c>
      <c r="P34" s="19">
        <f t="shared" si="2"/>
        <v>6203063.3100000005</v>
      </c>
    </row>
    <row r="35" spans="1:16">
      <c r="A35" s="10" t="s">
        <v>48</v>
      </c>
      <c r="B35" s="31">
        <f>SUM(B36:B43)</f>
        <v>2000000</v>
      </c>
      <c r="C35" s="17">
        <f>SUM(C36:C43)</f>
        <v>2200000</v>
      </c>
      <c r="D35" s="17">
        <f>SUM(D36:D43)</f>
        <v>0</v>
      </c>
      <c r="E35" s="17">
        <f t="shared" ref="E35:F35" si="9">SUM(E36:E43)</f>
        <v>0</v>
      </c>
      <c r="F35" s="17">
        <f t="shared" si="9"/>
        <v>196180</v>
      </c>
      <c r="G35" s="17">
        <f t="shared" ref="G35" si="10">SUM(G36:G43)</f>
        <v>53349</v>
      </c>
      <c r="H35" s="17">
        <f>SUM(H36:H43)</f>
        <v>60000</v>
      </c>
      <c r="I35" s="17">
        <f>SUM(I36:I43)</f>
        <v>41700</v>
      </c>
      <c r="J35" s="17">
        <f>SUM(J36:J43)</f>
        <v>53349</v>
      </c>
      <c r="K35" s="17">
        <f>SUM(K36:K43)</f>
        <v>22700</v>
      </c>
      <c r="L35" s="17">
        <f t="shared" ref="L35" si="11">SUM(L36:L43)</f>
        <v>0</v>
      </c>
      <c r="M35" s="17">
        <f t="shared" ref="M35" si="12">SUM(M36:M43)</f>
        <v>0</v>
      </c>
      <c r="N35" s="17">
        <f>SUM(N36:N43)</f>
        <v>0</v>
      </c>
      <c r="O35" s="17">
        <f>SUM(O36:O43)</f>
        <v>0</v>
      </c>
      <c r="P35" s="17">
        <f t="shared" si="2"/>
        <v>427278</v>
      </c>
    </row>
    <row r="36" spans="1:16">
      <c r="A36" s="11" t="s">
        <v>49</v>
      </c>
      <c r="B36" s="32">
        <v>2000000</v>
      </c>
      <c r="C36" s="27">
        <v>2200000</v>
      </c>
      <c r="D36" s="24">
        <v>0</v>
      </c>
      <c r="E36" s="21">
        <v>0</v>
      </c>
      <c r="F36" s="20">
        <v>196180</v>
      </c>
      <c r="G36" s="21">
        <v>53349</v>
      </c>
      <c r="H36" s="35">
        <v>60000</v>
      </c>
      <c r="I36" s="36">
        <v>41700</v>
      </c>
      <c r="J36" s="16">
        <v>53349</v>
      </c>
      <c r="K36" s="16">
        <v>22700</v>
      </c>
      <c r="L36" s="16">
        <v>0</v>
      </c>
      <c r="M36" s="16">
        <v>0</v>
      </c>
      <c r="N36" s="16">
        <v>0</v>
      </c>
      <c r="O36" s="16">
        <v>0</v>
      </c>
      <c r="P36" s="19">
        <f t="shared" si="2"/>
        <v>427278</v>
      </c>
    </row>
    <row r="37" spans="1:16">
      <c r="A37" s="11" t="s">
        <v>50</v>
      </c>
      <c r="B37" s="32">
        <v>0</v>
      </c>
      <c r="C37" s="27">
        <v>0</v>
      </c>
      <c r="D37" s="21">
        <v>0</v>
      </c>
      <c r="E37" s="21">
        <v>0</v>
      </c>
      <c r="F37" s="20">
        <v>0</v>
      </c>
      <c r="G37" s="21">
        <v>0</v>
      </c>
      <c r="H37" s="21">
        <v>0</v>
      </c>
      <c r="I37" s="16">
        <v>0</v>
      </c>
      <c r="J37" s="21">
        <v>0</v>
      </c>
      <c r="K37" s="21">
        <v>0</v>
      </c>
      <c r="L37" s="21">
        <v>0</v>
      </c>
      <c r="M37" s="21">
        <v>0</v>
      </c>
      <c r="N37" s="16">
        <v>0</v>
      </c>
      <c r="O37" s="21">
        <v>0</v>
      </c>
      <c r="P37" s="19">
        <f t="shared" si="2"/>
        <v>0</v>
      </c>
    </row>
    <row r="38" spans="1:16">
      <c r="A38" s="11" t="s">
        <v>51</v>
      </c>
      <c r="B38" s="32">
        <v>0</v>
      </c>
      <c r="C38" s="27">
        <v>0</v>
      </c>
      <c r="D38" s="21">
        <v>0</v>
      </c>
      <c r="E38" s="21">
        <v>0</v>
      </c>
      <c r="F38" s="20">
        <v>0</v>
      </c>
      <c r="G38" s="21">
        <v>0</v>
      </c>
      <c r="H38" s="21">
        <v>0</v>
      </c>
      <c r="I38" s="16">
        <v>0</v>
      </c>
      <c r="J38" s="21">
        <v>0</v>
      </c>
      <c r="K38" s="21">
        <v>0</v>
      </c>
      <c r="L38" s="21">
        <v>0</v>
      </c>
      <c r="M38" s="21">
        <v>0</v>
      </c>
      <c r="N38" s="16">
        <v>0</v>
      </c>
      <c r="O38" s="21">
        <v>0</v>
      </c>
      <c r="P38" s="19">
        <f t="shared" si="2"/>
        <v>0</v>
      </c>
    </row>
    <row r="39" spans="1:16">
      <c r="A39" s="11" t="s">
        <v>52</v>
      </c>
      <c r="B39" s="32">
        <v>0</v>
      </c>
      <c r="C39" s="27">
        <v>0</v>
      </c>
      <c r="D39" s="21">
        <v>0</v>
      </c>
      <c r="E39" s="21">
        <v>0</v>
      </c>
      <c r="F39" s="20">
        <v>0</v>
      </c>
      <c r="G39" s="21">
        <v>0</v>
      </c>
      <c r="H39" s="21">
        <v>0</v>
      </c>
      <c r="I39" s="16">
        <v>0</v>
      </c>
      <c r="J39" s="21">
        <v>0</v>
      </c>
      <c r="K39" s="21">
        <v>0</v>
      </c>
      <c r="L39" s="21">
        <v>0</v>
      </c>
      <c r="M39" s="21">
        <v>0</v>
      </c>
      <c r="N39" s="16">
        <v>0</v>
      </c>
      <c r="O39" s="21">
        <v>0</v>
      </c>
      <c r="P39" s="19">
        <f t="shared" si="2"/>
        <v>0</v>
      </c>
    </row>
    <row r="40" spans="1:16">
      <c r="A40" s="11" t="s">
        <v>53</v>
      </c>
      <c r="B40" s="32">
        <v>0</v>
      </c>
      <c r="C40" s="27">
        <v>0</v>
      </c>
      <c r="D40" s="21">
        <v>0</v>
      </c>
      <c r="E40" s="21">
        <v>0</v>
      </c>
      <c r="F40" s="20">
        <v>0</v>
      </c>
      <c r="G40" s="21">
        <v>0</v>
      </c>
      <c r="H40" s="21">
        <v>0</v>
      </c>
      <c r="I40" s="16">
        <v>0</v>
      </c>
      <c r="J40" s="21">
        <v>0</v>
      </c>
      <c r="K40" s="21">
        <v>0</v>
      </c>
      <c r="L40" s="21">
        <v>0</v>
      </c>
      <c r="M40" s="21">
        <v>0</v>
      </c>
      <c r="N40" s="16">
        <v>0</v>
      </c>
      <c r="O40" s="21">
        <v>0</v>
      </c>
      <c r="P40" s="19">
        <f t="shared" si="2"/>
        <v>0</v>
      </c>
    </row>
    <row r="41" spans="1:16">
      <c r="A41" s="11" t="s">
        <v>54</v>
      </c>
      <c r="B41" s="32">
        <v>0</v>
      </c>
      <c r="C41" s="27">
        <v>0</v>
      </c>
      <c r="D41" s="21">
        <v>0</v>
      </c>
      <c r="E41" s="21">
        <v>0</v>
      </c>
      <c r="F41" s="20">
        <v>0</v>
      </c>
      <c r="G41" s="21">
        <v>0</v>
      </c>
      <c r="H41" s="21">
        <v>0</v>
      </c>
      <c r="I41" s="16">
        <v>0</v>
      </c>
      <c r="J41" s="21">
        <v>0</v>
      </c>
      <c r="K41" s="21">
        <v>0</v>
      </c>
      <c r="L41" s="21">
        <v>0</v>
      </c>
      <c r="M41" s="21">
        <v>0</v>
      </c>
      <c r="N41" s="16">
        <v>0</v>
      </c>
      <c r="O41" s="21">
        <v>0</v>
      </c>
      <c r="P41" s="19">
        <f t="shared" ref="P41:P72" si="13">SUM(D41:O41)</f>
        <v>0</v>
      </c>
    </row>
    <row r="42" spans="1:16">
      <c r="A42" s="11" t="s">
        <v>55</v>
      </c>
      <c r="B42" s="32">
        <v>0</v>
      </c>
      <c r="C42" s="27">
        <v>0</v>
      </c>
      <c r="D42" s="21">
        <v>0</v>
      </c>
      <c r="E42" s="21">
        <v>0</v>
      </c>
      <c r="F42" s="20">
        <v>0</v>
      </c>
      <c r="G42" s="21">
        <v>0</v>
      </c>
      <c r="H42" s="21">
        <v>0</v>
      </c>
      <c r="I42" s="16">
        <v>0</v>
      </c>
      <c r="J42" s="21">
        <v>0</v>
      </c>
      <c r="K42" s="21">
        <v>0</v>
      </c>
      <c r="L42" s="21">
        <v>0</v>
      </c>
      <c r="M42" s="21">
        <v>0</v>
      </c>
      <c r="N42" s="16">
        <v>0</v>
      </c>
      <c r="O42" s="21">
        <v>0</v>
      </c>
      <c r="P42" s="19">
        <f t="shared" si="13"/>
        <v>0</v>
      </c>
    </row>
    <row r="43" spans="1:16">
      <c r="A43" s="11" t="s">
        <v>56</v>
      </c>
      <c r="B43" s="32">
        <v>0</v>
      </c>
      <c r="C43" s="27">
        <v>0</v>
      </c>
      <c r="D43" s="21">
        <v>0</v>
      </c>
      <c r="E43" s="21">
        <v>0</v>
      </c>
      <c r="F43" s="20">
        <v>0</v>
      </c>
      <c r="G43" s="21">
        <v>0</v>
      </c>
      <c r="H43" s="21">
        <v>0</v>
      </c>
      <c r="I43" s="16">
        <v>0</v>
      </c>
      <c r="J43" s="21">
        <v>0</v>
      </c>
      <c r="K43" s="21">
        <v>0</v>
      </c>
      <c r="L43" s="21">
        <v>0</v>
      </c>
      <c r="M43" s="21">
        <v>0</v>
      </c>
      <c r="N43" s="16">
        <v>0</v>
      </c>
      <c r="O43" s="21">
        <v>0</v>
      </c>
      <c r="P43" s="19">
        <f t="shared" si="13"/>
        <v>0</v>
      </c>
    </row>
    <row r="44" spans="1:16">
      <c r="A44" s="10" t="s">
        <v>57</v>
      </c>
      <c r="B44" s="31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4">SUM(E45:E50)</f>
        <v>0</v>
      </c>
      <c r="F44" s="17">
        <f t="shared" si="14"/>
        <v>0</v>
      </c>
      <c r="G44" s="17">
        <f t="shared" ref="G44" si="15">SUM(G45:G50)</f>
        <v>0</v>
      </c>
      <c r="H44" s="21">
        <v>0</v>
      </c>
      <c r="I44" s="17">
        <f t="shared" ref="I44" si="16">SUM(I45:I50)</f>
        <v>0</v>
      </c>
      <c r="J44" s="21">
        <v>0</v>
      </c>
      <c r="K44" s="21">
        <v>0</v>
      </c>
      <c r="L44" s="21">
        <v>0</v>
      </c>
      <c r="M44" s="21">
        <v>0</v>
      </c>
      <c r="N44" s="17">
        <f t="shared" ref="N44" si="17">SUM(N45:N50)</f>
        <v>0</v>
      </c>
      <c r="O44" s="21">
        <v>0</v>
      </c>
      <c r="P44" s="17">
        <f t="shared" si="13"/>
        <v>0</v>
      </c>
    </row>
    <row r="45" spans="1:16">
      <c r="A45" s="11" t="s">
        <v>58</v>
      </c>
      <c r="B45" s="32">
        <v>0</v>
      </c>
      <c r="C45" s="27">
        <v>0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19">
        <f t="shared" si="13"/>
        <v>0</v>
      </c>
    </row>
    <row r="46" spans="1:16">
      <c r="A46" s="11" t="s">
        <v>59</v>
      </c>
      <c r="B46" s="32">
        <v>0</v>
      </c>
      <c r="C46" s="27">
        <v>0</v>
      </c>
      <c r="D46" s="21">
        <v>0</v>
      </c>
      <c r="E46" s="21">
        <v>0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9">
        <f t="shared" si="13"/>
        <v>0</v>
      </c>
    </row>
    <row r="47" spans="1:16">
      <c r="A47" s="11" t="s">
        <v>60</v>
      </c>
      <c r="B47" s="32">
        <v>0</v>
      </c>
      <c r="C47" s="27">
        <v>0</v>
      </c>
      <c r="D47" s="21">
        <v>0</v>
      </c>
      <c r="E47" s="21">
        <v>0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19">
        <f t="shared" si="13"/>
        <v>0</v>
      </c>
    </row>
    <row r="48" spans="1:16">
      <c r="A48" s="11" t="s">
        <v>61</v>
      </c>
      <c r="B48" s="32">
        <v>0</v>
      </c>
      <c r="C48" s="27">
        <v>0</v>
      </c>
      <c r="D48" s="21">
        <v>0</v>
      </c>
      <c r="E48" s="21">
        <v>0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19">
        <f t="shared" si="13"/>
        <v>0</v>
      </c>
    </row>
    <row r="49" spans="1:16">
      <c r="A49" s="11" t="s">
        <v>62</v>
      </c>
      <c r="B49" s="32">
        <v>0</v>
      </c>
      <c r="C49" s="27">
        <v>0</v>
      </c>
      <c r="D49" s="21">
        <v>0</v>
      </c>
      <c r="E49" s="21">
        <v>0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19">
        <f t="shared" si="13"/>
        <v>0</v>
      </c>
    </row>
    <row r="50" spans="1:16">
      <c r="A50" s="11" t="s">
        <v>63</v>
      </c>
      <c r="B50" s="32">
        <v>0</v>
      </c>
      <c r="C50" s="27">
        <v>0</v>
      </c>
      <c r="D50" s="21">
        <v>0</v>
      </c>
      <c r="E50" s="21">
        <v>0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19">
        <f t="shared" si="13"/>
        <v>0</v>
      </c>
    </row>
    <row r="51" spans="1:16">
      <c r="A51" s="10" t="s">
        <v>64</v>
      </c>
      <c r="B51" s="31">
        <f>SUM(B52:B60)</f>
        <v>9000000</v>
      </c>
      <c r="C51" s="17">
        <f>SUM(C52:C60)</f>
        <v>9639000</v>
      </c>
      <c r="D51" s="17">
        <f>SUM(D52:D60)</f>
        <v>0</v>
      </c>
      <c r="E51" s="17">
        <f>SUM(E52:E60)</f>
        <v>62068</v>
      </c>
      <c r="F51" s="17">
        <f t="shared" ref="F51" si="18">SUM(F52:F60)</f>
        <v>0</v>
      </c>
      <c r="G51" s="17">
        <f t="shared" ref="G51" si="19">SUM(G52:G60)</f>
        <v>107074</v>
      </c>
      <c r="H51" s="17">
        <f>SUM(H52:H60)</f>
        <v>1271717.77</v>
      </c>
      <c r="I51" s="17">
        <f>SUM(I52:I60)</f>
        <v>2277506.79</v>
      </c>
      <c r="J51" s="17">
        <f>SUM(J52:J60)</f>
        <v>73482806.200000003</v>
      </c>
      <c r="K51" s="17">
        <f>SUM(K52:K60)</f>
        <v>211102</v>
      </c>
      <c r="L51" s="17">
        <f t="shared" ref="L51" si="20">SUM(L52:L60)</f>
        <v>42126</v>
      </c>
      <c r="M51" s="17">
        <f>SUM(M52:M60)</f>
        <v>0</v>
      </c>
      <c r="N51" s="17">
        <f>SUM(N52:N60)</f>
        <v>0</v>
      </c>
      <c r="O51" s="17">
        <f t="shared" ref="O51" si="21">SUM(O52:O60)</f>
        <v>0</v>
      </c>
      <c r="P51" s="17">
        <f t="shared" si="13"/>
        <v>77454400.760000005</v>
      </c>
    </row>
    <row r="52" spans="1:16">
      <c r="A52" s="11" t="s">
        <v>65</v>
      </c>
      <c r="B52" s="32">
        <v>5500000</v>
      </c>
      <c r="C52" s="27">
        <v>4195000</v>
      </c>
      <c r="D52" s="24">
        <v>0</v>
      </c>
      <c r="E52" s="30">
        <v>62068</v>
      </c>
      <c r="F52" s="24">
        <v>0</v>
      </c>
      <c r="G52" s="27">
        <v>107074</v>
      </c>
      <c r="H52" s="35">
        <v>133124.44</v>
      </c>
      <c r="I52" s="36">
        <v>1627114.79</v>
      </c>
      <c r="J52" s="36">
        <v>71529835.400000006</v>
      </c>
      <c r="K52" s="24">
        <v>211102</v>
      </c>
      <c r="L52" s="27">
        <v>0</v>
      </c>
      <c r="M52" s="24">
        <v>0</v>
      </c>
      <c r="N52" s="24">
        <v>0</v>
      </c>
      <c r="O52" s="24">
        <v>0</v>
      </c>
      <c r="P52" s="19">
        <f t="shared" si="13"/>
        <v>73670318.63000001</v>
      </c>
    </row>
    <row r="53" spans="1:16">
      <c r="A53" s="11" t="s">
        <v>66</v>
      </c>
      <c r="B53" s="32">
        <v>500000</v>
      </c>
      <c r="C53" s="27">
        <v>1139000</v>
      </c>
      <c r="D53" s="24">
        <v>0</v>
      </c>
      <c r="E53" s="30">
        <v>0</v>
      </c>
      <c r="F53" s="24">
        <v>0</v>
      </c>
      <c r="G53" s="24">
        <v>0</v>
      </c>
      <c r="H53" s="35">
        <v>1138593.33</v>
      </c>
      <c r="I53" s="27">
        <v>0</v>
      </c>
      <c r="J53" s="21">
        <v>0</v>
      </c>
      <c r="K53" s="24">
        <v>0</v>
      </c>
      <c r="L53" s="27">
        <v>0</v>
      </c>
      <c r="M53" s="24">
        <v>0</v>
      </c>
      <c r="N53" s="24">
        <v>0</v>
      </c>
      <c r="O53" s="24">
        <v>0</v>
      </c>
      <c r="P53" s="19">
        <f t="shared" si="13"/>
        <v>1138593.33</v>
      </c>
    </row>
    <row r="54" spans="1:16">
      <c r="A54" s="11" t="s">
        <v>67</v>
      </c>
      <c r="B54" s="32">
        <v>0</v>
      </c>
      <c r="C54" s="27">
        <v>0</v>
      </c>
      <c r="D54" s="24">
        <v>0</v>
      </c>
      <c r="E54" s="30">
        <v>0</v>
      </c>
      <c r="F54" s="24">
        <v>0</v>
      </c>
      <c r="G54" s="24">
        <v>0</v>
      </c>
      <c r="H54" s="24">
        <v>0</v>
      </c>
      <c r="I54" s="36">
        <v>67000</v>
      </c>
      <c r="J54" s="21">
        <v>0</v>
      </c>
      <c r="K54" s="24">
        <v>0</v>
      </c>
      <c r="L54" s="27">
        <v>0</v>
      </c>
      <c r="M54" s="24">
        <v>0</v>
      </c>
      <c r="N54" s="24">
        <v>0</v>
      </c>
      <c r="O54" s="24">
        <v>0</v>
      </c>
      <c r="P54" s="19">
        <f t="shared" si="13"/>
        <v>67000</v>
      </c>
    </row>
    <row r="55" spans="1:16">
      <c r="A55" s="11" t="s">
        <v>68</v>
      </c>
      <c r="B55" s="32">
        <v>3000000</v>
      </c>
      <c r="C55" s="27">
        <v>3000000</v>
      </c>
      <c r="D55" s="24">
        <v>0</v>
      </c>
      <c r="E55" s="30">
        <v>0</v>
      </c>
      <c r="F55" s="24">
        <v>0</v>
      </c>
      <c r="G55" s="24">
        <v>0</v>
      </c>
      <c r="H55" s="24">
        <v>0</v>
      </c>
      <c r="I55" s="27">
        <v>0</v>
      </c>
      <c r="J55" s="21">
        <v>0</v>
      </c>
      <c r="K55" s="24">
        <v>0</v>
      </c>
      <c r="L55" s="27">
        <v>0</v>
      </c>
      <c r="M55" s="24">
        <v>0</v>
      </c>
      <c r="N55" s="24">
        <v>0</v>
      </c>
      <c r="O55" s="24">
        <v>0</v>
      </c>
      <c r="P55" s="19">
        <f t="shared" si="13"/>
        <v>0</v>
      </c>
    </row>
    <row r="56" spans="1:16">
      <c r="A56" s="11" t="s">
        <v>69</v>
      </c>
      <c r="B56" s="32">
        <v>0</v>
      </c>
      <c r="C56" s="27">
        <v>825000</v>
      </c>
      <c r="D56" s="24">
        <v>0</v>
      </c>
      <c r="E56" s="30">
        <v>0</v>
      </c>
      <c r="F56" s="24">
        <v>0</v>
      </c>
      <c r="G56" s="24">
        <v>0</v>
      </c>
      <c r="H56" s="24">
        <v>0</v>
      </c>
      <c r="I56" s="36">
        <v>583392</v>
      </c>
      <c r="J56" s="36">
        <v>1952970.7999999998</v>
      </c>
      <c r="K56" s="24">
        <v>0</v>
      </c>
      <c r="L56" s="27">
        <v>0</v>
      </c>
      <c r="M56" s="24">
        <v>0</v>
      </c>
      <c r="N56" s="24">
        <v>0</v>
      </c>
      <c r="O56" s="24">
        <v>0</v>
      </c>
      <c r="P56" s="19">
        <f t="shared" si="13"/>
        <v>2536362.7999999998</v>
      </c>
    </row>
    <row r="57" spans="1:16">
      <c r="A57" s="11" t="s">
        <v>70</v>
      </c>
      <c r="B57" s="32">
        <v>0</v>
      </c>
      <c r="C57" s="27">
        <v>480000</v>
      </c>
      <c r="D57" s="24">
        <v>0</v>
      </c>
      <c r="E57" s="3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38">
        <v>42126</v>
      </c>
      <c r="M57" s="24">
        <v>0</v>
      </c>
      <c r="N57" s="24">
        <v>0</v>
      </c>
      <c r="O57" s="24">
        <v>0</v>
      </c>
      <c r="P57" s="19">
        <f t="shared" si="13"/>
        <v>42126</v>
      </c>
    </row>
    <row r="58" spans="1:16">
      <c r="A58" s="11" t="s">
        <v>71</v>
      </c>
      <c r="B58" s="32">
        <v>0</v>
      </c>
      <c r="C58" s="27">
        <v>0</v>
      </c>
      <c r="D58" s="24">
        <v>0</v>
      </c>
      <c r="E58" s="30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7">
        <v>0</v>
      </c>
      <c r="M58" s="24">
        <v>0</v>
      </c>
      <c r="N58" s="24">
        <v>0</v>
      </c>
      <c r="O58" s="24">
        <v>0</v>
      </c>
      <c r="P58" s="19">
        <f t="shared" si="13"/>
        <v>0</v>
      </c>
    </row>
    <row r="59" spans="1:16">
      <c r="A59" s="11" t="s">
        <v>72</v>
      </c>
      <c r="B59" s="32">
        <v>0</v>
      </c>
      <c r="C59" s="27">
        <v>0</v>
      </c>
      <c r="D59" s="24">
        <v>0</v>
      </c>
      <c r="E59" s="30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7">
        <v>0</v>
      </c>
      <c r="M59" s="24">
        <v>0</v>
      </c>
      <c r="N59" s="24">
        <v>0</v>
      </c>
      <c r="O59" s="24">
        <v>0</v>
      </c>
      <c r="P59" s="19">
        <f t="shared" si="13"/>
        <v>0</v>
      </c>
    </row>
    <row r="60" spans="1:16">
      <c r="A60" s="11" t="s">
        <v>73</v>
      </c>
      <c r="B60" s="32">
        <v>0</v>
      </c>
      <c r="C60" s="27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7">
        <v>0</v>
      </c>
      <c r="M60" s="24">
        <v>0</v>
      </c>
      <c r="N60" s="24">
        <v>0</v>
      </c>
      <c r="O60" s="24">
        <v>0</v>
      </c>
      <c r="P60" s="19">
        <f t="shared" si="13"/>
        <v>0</v>
      </c>
    </row>
    <row r="61" spans="1:16">
      <c r="A61" s="10" t="s">
        <v>74</v>
      </c>
      <c r="B61" s="31">
        <f>SUM(B62:B65)</f>
        <v>2000000</v>
      </c>
      <c r="C61" s="17">
        <f>SUM(C62:C65)</f>
        <v>0</v>
      </c>
      <c r="D61" s="17">
        <f>SUM(D62:D65)</f>
        <v>0</v>
      </c>
      <c r="E61" s="17">
        <f t="shared" ref="E61:F61" si="22">SUM(E62:E65)</f>
        <v>0</v>
      </c>
      <c r="F61" s="17">
        <f t="shared" si="22"/>
        <v>0</v>
      </c>
      <c r="G61" s="17">
        <f t="shared" ref="G61" si="23">SUM(G62:G65)</f>
        <v>0</v>
      </c>
      <c r="H61" s="17">
        <f t="shared" ref="H61" si="24">SUM(H62:H65)</f>
        <v>0</v>
      </c>
      <c r="I61" s="17">
        <f>SUM(I62:I65)</f>
        <v>0</v>
      </c>
      <c r="J61" s="17">
        <f t="shared" ref="J61" si="25">SUM(J62:J65)</f>
        <v>0</v>
      </c>
      <c r="K61" s="17">
        <f>SUM(K62:K65)</f>
        <v>0</v>
      </c>
      <c r="L61" s="17">
        <f t="shared" ref="L61" si="26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3"/>
        <v>0</v>
      </c>
    </row>
    <row r="62" spans="1:16">
      <c r="A62" s="11" t="s">
        <v>75</v>
      </c>
      <c r="B62" s="32">
        <v>2000000</v>
      </c>
      <c r="C62" s="27">
        <v>0</v>
      </c>
      <c r="D62" s="24">
        <v>0</v>
      </c>
      <c r="E62" s="21">
        <v>0</v>
      </c>
      <c r="F62" s="20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15">
        <v>0</v>
      </c>
      <c r="N62" s="21">
        <v>0</v>
      </c>
      <c r="O62" s="21">
        <v>0</v>
      </c>
      <c r="P62" s="19">
        <f t="shared" si="13"/>
        <v>0</v>
      </c>
    </row>
    <row r="63" spans="1:16">
      <c r="A63" s="11" t="s">
        <v>76</v>
      </c>
      <c r="B63" s="21">
        <v>0</v>
      </c>
      <c r="C63" s="24">
        <v>0</v>
      </c>
      <c r="D63" s="21">
        <v>0</v>
      </c>
      <c r="E63" s="21">
        <v>0</v>
      </c>
      <c r="F63" s="20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19">
        <f t="shared" si="13"/>
        <v>0</v>
      </c>
    </row>
    <row r="64" spans="1:16">
      <c r="A64" s="11" t="s">
        <v>77</v>
      </c>
      <c r="B64" s="21">
        <v>0</v>
      </c>
      <c r="C64" s="24">
        <v>0</v>
      </c>
      <c r="D64" s="21">
        <v>0</v>
      </c>
      <c r="E64" s="21">
        <v>0</v>
      </c>
      <c r="F64" s="20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9">
        <f t="shared" si="13"/>
        <v>0</v>
      </c>
    </row>
    <row r="65" spans="1:16">
      <c r="A65" s="11" t="s">
        <v>78</v>
      </c>
      <c r="B65" s="21">
        <v>0</v>
      </c>
      <c r="C65" s="24">
        <v>0</v>
      </c>
      <c r="D65" s="21">
        <v>0</v>
      </c>
      <c r="E65" s="21">
        <v>0</v>
      </c>
      <c r="F65" s="20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19">
        <f t="shared" si="13"/>
        <v>0</v>
      </c>
    </row>
    <row r="66" spans="1:16">
      <c r="A66" s="10" t="s">
        <v>79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7">SUM(E67:E68)</f>
        <v>0</v>
      </c>
      <c r="F66" s="17">
        <f t="shared" ref="F66:G66" si="28">SUM(F67:F68)</f>
        <v>0</v>
      </c>
      <c r="G66" s="17">
        <f t="shared" si="28"/>
        <v>0</v>
      </c>
      <c r="H66" s="17">
        <f t="shared" ref="H66" si="29">SUM(H67:H68)</f>
        <v>0</v>
      </c>
      <c r="I66" s="17">
        <f t="shared" ref="I66" si="30">SUM(I67:I68)</f>
        <v>0</v>
      </c>
      <c r="J66" s="17">
        <f t="shared" ref="J66" si="31">SUM(J67:J68)</f>
        <v>0</v>
      </c>
      <c r="K66" s="17">
        <f t="shared" ref="K66" si="32">SUM(K67:K68)</f>
        <v>0</v>
      </c>
      <c r="L66" s="17">
        <f t="shared" ref="L66" si="33">SUM(L67:L68)</f>
        <v>0</v>
      </c>
      <c r="M66" s="17">
        <f t="shared" ref="M66" si="34">SUM(M67:M68)</f>
        <v>0</v>
      </c>
      <c r="N66" s="17">
        <f t="shared" ref="N66" si="35">SUM(N67:N68)</f>
        <v>0</v>
      </c>
      <c r="O66" s="17">
        <f t="shared" ref="O66" si="36">SUM(O67:O68)</f>
        <v>0</v>
      </c>
      <c r="P66" s="17">
        <f t="shared" si="13"/>
        <v>0</v>
      </c>
    </row>
    <row r="67" spans="1:16">
      <c r="A67" s="11" t="s">
        <v>80</v>
      </c>
      <c r="B67" s="21">
        <v>0</v>
      </c>
      <c r="C67" s="24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19">
        <f t="shared" si="13"/>
        <v>0</v>
      </c>
    </row>
    <row r="68" spans="1:16">
      <c r="A68" s="11" t="s">
        <v>81</v>
      </c>
      <c r="B68" s="21">
        <v>0</v>
      </c>
      <c r="C68" s="24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9">
        <f t="shared" si="13"/>
        <v>0</v>
      </c>
    </row>
    <row r="69" spans="1:16">
      <c r="A69" s="10" t="s">
        <v>82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7">SUM(F70:F72)</f>
        <v>0</v>
      </c>
      <c r="G69" s="17">
        <f t="shared" si="37"/>
        <v>0</v>
      </c>
      <c r="H69" s="17">
        <f t="shared" ref="H69" si="38">SUM(H70:H72)</f>
        <v>0</v>
      </c>
      <c r="I69" s="17">
        <f t="shared" ref="I69" si="39">SUM(I70:I72)</f>
        <v>0</v>
      </c>
      <c r="J69" s="17">
        <f t="shared" ref="J69" si="40">SUM(J70:J72)</f>
        <v>0</v>
      </c>
      <c r="K69" s="17">
        <f t="shared" ref="K69" si="41">SUM(K70:K72)</f>
        <v>0</v>
      </c>
      <c r="L69" s="17">
        <f t="shared" ref="L69" si="42">SUM(L70:L72)</f>
        <v>0</v>
      </c>
      <c r="M69" s="17">
        <f t="shared" ref="M69" si="43">SUM(M70:M72)</f>
        <v>0</v>
      </c>
      <c r="N69" s="17">
        <f t="shared" ref="N69" si="44">SUM(N70:N72)</f>
        <v>0</v>
      </c>
      <c r="O69" s="17">
        <f t="shared" ref="O69" si="45">SUM(O70:O72)</f>
        <v>0</v>
      </c>
      <c r="P69" s="17">
        <f t="shared" si="13"/>
        <v>0</v>
      </c>
    </row>
    <row r="70" spans="1:16">
      <c r="A70" s="11" t="s">
        <v>83</v>
      </c>
      <c r="B70" s="21">
        <v>0</v>
      </c>
      <c r="C70" s="24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19">
        <f t="shared" si="13"/>
        <v>0</v>
      </c>
    </row>
    <row r="71" spans="1:16">
      <c r="A71" s="11" t="s">
        <v>84</v>
      </c>
      <c r="B71" s="21">
        <v>0</v>
      </c>
      <c r="C71" s="24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19">
        <f t="shared" si="13"/>
        <v>0</v>
      </c>
    </row>
    <row r="72" spans="1:16">
      <c r="A72" s="11" t="s">
        <v>85</v>
      </c>
      <c r="B72" s="21">
        <v>0</v>
      </c>
      <c r="C72" s="24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19">
        <f t="shared" si="13"/>
        <v>0</v>
      </c>
    </row>
    <row r="73" spans="1:16" s="2" customFormat="1">
      <c r="A73" s="12" t="s">
        <v>86</v>
      </c>
      <c r="B73" s="22">
        <f t="shared" ref="B73:P73" si="46">B9+B15+B25+B35+B44+B51+B61+B66+B69</f>
        <v>541455397</v>
      </c>
      <c r="C73" s="22">
        <f t="shared" si="46"/>
        <v>541455397</v>
      </c>
      <c r="D73" s="22">
        <f t="shared" si="46"/>
        <v>27655673.293620002</v>
      </c>
      <c r="E73" s="22">
        <f t="shared" si="46"/>
        <v>29572506.379999999</v>
      </c>
      <c r="F73" s="22">
        <f t="shared" ref="F73" si="47">F9+F15+F25+F35+F44+F51+F61+F66+F69</f>
        <v>30475608.120000001</v>
      </c>
      <c r="G73" s="22">
        <f t="shared" si="46"/>
        <v>47002917.539999999</v>
      </c>
      <c r="H73" s="22">
        <f t="shared" si="46"/>
        <v>36821746.640000008</v>
      </c>
      <c r="I73" s="22">
        <f t="shared" si="46"/>
        <v>56981069.796311997</v>
      </c>
      <c r="J73" s="22">
        <f t="shared" si="46"/>
        <v>106325523.6406</v>
      </c>
      <c r="K73" s="22">
        <f t="shared" si="46"/>
        <v>43752795.909999996</v>
      </c>
      <c r="L73" s="22">
        <f t="shared" si="46"/>
        <v>36757051.640000001</v>
      </c>
      <c r="M73" s="22">
        <f t="shared" si="46"/>
        <v>0</v>
      </c>
      <c r="N73" s="22">
        <f t="shared" si="46"/>
        <v>0</v>
      </c>
      <c r="O73" s="22">
        <f t="shared" si="46"/>
        <v>0</v>
      </c>
      <c r="P73" s="22">
        <f t="shared" si="46"/>
        <v>415344892.96053207</v>
      </c>
    </row>
    <row r="74" spans="1:16">
      <c r="A74" s="8" t="s">
        <v>87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>
      <c r="A75" s="10" t="s">
        <v>88</v>
      </c>
      <c r="B75" s="17">
        <f>SUM(B76:B77)</f>
        <v>0</v>
      </c>
      <c r="C75" s="17">
        <f>SUM(C76:C77)</f>
        <v>0</v>
      </c>
      <c r="D75" s="17">
        <f>SUM(D76:D77)</f>
        <v>0</v>
      </c>
      <c r="E75" s="17">
        <f t="shared" ref="E75" si="48">SUM(E76:E77)</f>
        <v>0</v>
      </c>
      <c r="F75" s="17">
        <f t="shared" ref="F75:G75" si="49">SUM(F76:F77)</f>
        <v>0</v>
      </c>
      <c r="G75" s="17">
        <f t="shared" si="49"/>
        <v>0</v>
      </c>
      <c r="H75" s="17">
        <f t="shared" ref="H75" si="50">SUM(H76:H77)</f>
        <v>0</v>
      </c>
      <c r="I75" s="17">
        <f t="shared" ref="I75" si="51">SUM(I76:I77)</f>
        <v>0</v>
      </c>
      <c r="J75" s="17">
        <f t="shared" ref="J75" si="52">SUM(J76:J77)</f>
        <v>0</v>
      </c>
      <c r="K75" s="17">
        <f t="shared" ref="K75" si="53">SUM(K76:K77)</f>
        <v>0</v>
      </c>
      <c r="L75" s="17">
        <f t="shared" ref="L75" si="54">SUM(L76:L77)</f>
        <v>0</v>
      </c>
      <c r="M75" s="17">
        <f t="shared" ref="M75" si="55">SUM(M76:M77)</f>
        <v>0</v>
      </c>
      <c r="N75" s="17">
        <f t="shared" ref="N75" si="56">SUM(N76:N77)</f>
        <v>0</v>
      </c>
      <c r="O75" s="17">
        <f t="shared" ref="O75" si="57">SUM(O76:O77)</f>
        <v>0</v>
      </c>
      <c r="P75" s="17">
        <f t="shared" ref="P75:P82" si="58">SUM(D75:O75)</f>
        <v>0</v>
      </c>
    </row>
    <row r="76" spans="1:16">
      <c r="A76" s="11" t="s">
        <v>89</v>
      </c>
      <c r="B76" s="21">
        <v>0</v>
      </c>
      <c r="C76" s="24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19">
        <f t="shared" si="58"/>
        <v>0</v>
      </c>
    </row>
    <row r="77" spans="1:16">
      <c r="A77" s="11" t="s">
        <v>90</v>
      </c>
      <c r="B77" s="21">
        <v>0</v>
      </c>
      <c r="C77" s="24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19">
        <f t="shared" si="58"/>
        <v>0</v>
      </c>
    </row>
    <row r="78" spans="1:16">
      <c r="A78" s="10" t="s">
        <v>91</v>
      </c>
      <c r="B78" s="17">
        <f>SUM(B79:B80)</f>
        <v>0</v>
      </c>
      <c r="C78" s="17">
        <f>SUM(C79:C80)</f>
        <v>0</v>
      </c>
      <c r="D78" s="17">
        <f>SUM(D79:D80)</f>
        <v>0</v>
      </c>
      <c r="E78" s="17">
        <f t="shared" ref="E78" si="59">SUM(E79:E80)</f>
        <v>0</v>
      </c>
      <c r="F78" s="17">
        <f t="shared" ref="F78:G78" si="60">SUM(F79:F80)</f>
        <v>0</v>
      </c>
      <c r="G78" s="17">
        <f t="shared" si="60"/>
        <v>0</v>
      </c>
      <c r="H78" s="17">
        <f t="shared" ref="H78" si="61">SUM(H79:H80)</f>
        <v>0</v>
      </c>
      <c r="I78" s="17">
        <f t="shared" ref="I78" si="62">SUM(I79:I80)</f>
        <v>0</v>
      </c>
      <c r="J78" s="17">
        <f t="shared" ref="J78" si="63">SUM(J79:J80)</f>
        <v>0</v>
      </c>
      <c r="K78" s="17">
        <f t="shared" ref="K78" si="64">SUM(K79:K80)</f>
        <v>0</v>
      </c>
      <c r="L78" s="17">
        <f t="shared" ref="L78" si="65">SUM(L79:L80)</f>
        <v>0</v>
      </c>
      <c r="M78" s="17">
        <f t="shared" ref="M78" si="66">SUM(M79:M80)</f>
        <v>0</v>
      </c>
      <c r="N78" s="17">
        <f t="shared" ref="N78" si="67">SUM(N79:N80)</f>
        <v>0</v>
      </c>
      <c r="O78" s="17">
        <f t="shared" ref="O78" si="68">SUM(O79:O80)</f>
        <v>0</v>
      </c>
      <c r="P78" s="17">
        <f t="shared" si="58"/>
        <v>0</v>
      </c>
    </row>
    <row r="79" spans="1:16">
      <c r="A79" s="11" t="s">
        <v>92</v>
      </c>
      <c r="B79" s="21">
        <v>0</v>
      </c>
      <c r="C79" s="24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19">
        <f t="shared" si="58"/>
        <v>0</v>
      </c>
    </row>
    <row r="80" spans="1:16">
      <c r="A80" s="11" t="s">
        <v>93</v>
      </c>
      <c r="B80" s="21">
        <v>0</v>
      </c>
      <c r="C80" s="24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19">
        <f t="shared" si="58"/>
        <v>0</v>
      </c>
    </row>
    <row r="81" spans="1:16">
      <c r="A81" s="10" t="s">
        <v>94</v>
      </c>
      <c r="B81" s="17">
        <f>SUM(B82:B82)</f>
        <v>0</v>
      </c>
      <c r="C81" s="17">
        <f>SUM(C82:C82)</f>
        <v>0</v>
      </c>
      <c r="D81" s="17">
        <f>SUM(D82:D82)</f>
        <v>0</v>
      </c>
      <c r="E81" s="17">
        <f t="shared" ref="E81" si="69">SUM(E82:E82)</f>
        <v>0</v>
      </c>
      <c r="F81" s="17">
        <f t="shared" ref="F81:G81" si="70">SUM(F82:F82)</f>
        <v>0</v>
      </c>
      <c r="G81" s="17">
        <f t="shared" si="70"/>
        <v>0</v>
      </c>
      <c r="H81" s="17">
        <f t="shared" ref="H81" si="71">SUM(H82:H82)</f>
        <v>0</v>
      </c>
      <c r="I81" s="17">
        <f t="shared" ref="I81" si="72">SUM(I82:I82)</f>
        <v>0</v>
      </c>
      <c r="J81" s="17">
        <f t="shared" ref="J81" si="73">SUM(J82:J82)</f>
        <v>0</v>
      </c>
      <c r="K81" s="17">
        <f t="shared" ref="K81" si="74">SUM(K82:K82)</f>
        <v>0</v>
      </c>
      <c r="L81" s="17">
        <f t="shared" ref="L81" si="75">SUM(L82:L82)</f>
        <v>0</v>
      </c>
      <c r="M81" s="17">
        <f t="shared" ref="M81" si="76">SUM(M82:M82)</f>
        <v>0</v>
      </c>
      <c r="N81" s="17">
        <f t="shared" ref="N81" si="77">SUM(N82:N82)</f>
        <v>0</v>
      </c>
      <c r="O81" s="17">
        <f t="shared" ref="O81" si="78">SUM(O82:O82)</f>
        <v>0</v>
      </c>
      <c r="P81" s="17">
        <f t="shared" si="58"/>
        <v>0</v>
      </c>
    </row>
    <row r="82" spans="1:16">
      <c r="A82" s="11" t="s">
        <v>95</v>
      </c>
      <c r="B82" s="21">
        <v>0</v>
      </c>
      <c r="C82" s="24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19">
        <f t="shared" si="58"/>
        <v>0</v>
      </c>
    </row>
    <row r="83" spans="1:16" s="2" customFormat="1">
      <c r="A83" s="12" t="s">
        <v>96</v>
      </c>
      <c r="B83" s="22">
        <f>B75+B78+B81</f>
        <v>0</v>
      </c>
      <c r="C83" s="22">
        <f t="shared" ref="C83:O83" si="79">C75+C78+C81</f>
        <v>0</v>
      </c>
      <c r="D83" s="22">
        <f t="shared" si="79"/>
        <v>0</v>
      </c>
      <c r="E83" s="22">
        <f t="shared" si="79"/>
        <v>0</v>
      </c>
      <c r="F83" s="22">
        <f t="shared" ref="F83" si="80">F75+F78+F81</f>
        <v>0</v>
      </c>
      <c r="G83" s="22">
        <f t="shared" si="79"/>
        <v>0</v>
      </c>
      <c r="H83" s="22">
        <f t="shared" si="79"/>
        <v>0</v>
      </c>
      <c r="I83" s="22">
        <f t="shared" si="79"/>
        <v>0</v>
      </c>
      <c r="J83" s="22">
        <f t="shared" si="79"/>
        <v>0</v>
      </c>
      <c r="K83" s="22">
        <f t="shared" si="79"/>
        <v>0</v>
      </c>
      <c r="L83" s="22">
        <f t="shared" si="79"/>
        <v>0</v>
      </c>
      <c r="M83" s="22">
        <f t="shared" si="79"/>
        <v>0</v>
      </c>
      <c r="N83" s="22">
        <f t="shared" si="79"/>
        <v>0</v>
      </c>
      <c r="O83" s="22">
        <f t="shared" si="79"/>
        <v>0</v>
      </c>
      <c r="P83" s="22">
        <f>P75+P78+P81</f>
        <v>0</v>
      </c>
    </row>
    <row r="84" spans="1:16" s="2" customFormat="1">
      <c r="A84" s="12" t="s">
        <v>97</v>
      </c>
      <c r="B84" s="22">
        <f>B73+B83</f>
        <v>541455397</v>
      </c>
      <c r="C84" s="22">
        <f t="shared" ref="C84:P84" si="81">C73+C83</f>
        <v>541455397</v>
      </c>
      <c r="D84" s="22">
        <f>D73+D83</f>
        <v>27655673.293620002</v>
      </c>
      <c r="E84" s="22">
        <f t="shared" si="81"/>
        <v>29572506.379999999</v>
      </c>
      <c r="F84" s="22">
        <f t="shared" ref="F84" si="82">F73+F83</f>
        <v>30475608.120000001</v>
      </c>
      <c r="G84" s="22">
        <f t="shared" si="81"/>
        <v>47002917.539999999</v>
      </c>
      <c r="H84" s="22">
        <f t="shared" si="81"/>
        <v>36821746.640000008</v>
      </c>
      <c r="I84" s="22">
        <f t="shared" si="81"/>
        <v>56981069.796311997</v>
      </c>
      <c r="J84" s="22">
        <f t="shared" si="81"/>
        <v>106325523.6406</v>
      </c>
      <c r="K84" s="22">
        <f t="shared" si="81"/>
        <v>43752795.909999996</v>
      </c>
      <c r="L84" s="22">
        <f t="shared" si="81"/>
        <v>36757051.640000001</v>
      </c>
      <c r="M84" s="22">
        <f t="shared" si="81"/>
        <v>0</v>
      </c>
      <c r="N84" s="22">
        <f t="shared" si="81"/>
        <v>0</v>
      </c>
      <c r="O84" s="22">
        <f t="shared" si="81"/>
        <v>0</v>
      </c>
      <c r="P84" s="22">
        <f t="shared" si="81"/>
        <v>415344892.96053207</v>
      </c>
    </row>
    <row r="86" spans="1:16">
      <c r="A86" s="14" t="s">
        <v>98</v>
      </c>
      <c r="B86" s="13"/>
      <c r="P86" s="25"/>
    </row>
    <row r="88" spans="1:16">
      <c r="K88" s="19"/>
      <c r="P88" s="19"/>
    </row>
    <row r="89" spans="1:16">
      <c r="A89" s="1" t="s">
        <v>99</v>
      </c>
    </row>
    <row r="90" spans="1:16">
      <c r="A90" s="1" t="s">
        <v>100</v>
      </c>
    </row>
    <row r="91" spans="1:16">
      <c r="A91" s="1" t="s">
        <v>101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6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2024-10-01T19:07:29Z</dcterms:modified>
  <cp:category/>
  <cp:contentStatus/>
</cp:coreProperties>
</file>